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NIOR_DESIGN_WEBSITE\Mechanical Documents\Other\"/>
    </mc:Choice>
  </mc:AlternateContent>
  <bookViews>
    <workbookView xWindow="0" yWindow="0" windowWidth="18870" windowHeight="7725"/>
  </bookViews>
  <sheets>
    <sheet name="ME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J41" i="1" l="1"/>
  <c r="J42" i="1"/>
  <c r="J43" i="1"/>
  <c r="J44" i="1"/>
  <c r="J45" i="1"/>
  <c r="I39" i="1"/>
  <c r="J39" i="1" s="1"/>
  <c r="J40" i="1"/>
  <c r="J34" i="1"/>
  <c r="I36" i="1"/>
  <c r="J36" i="1" s="1"/>
  <c r="I37" i="1"/>
  <c r="J37" i="1" s="1"/>
  <c r="I38" i="1"/>
  <c r="J38" i="1" s="1"/>
  <c r="I35" i="1"/>
  <c r="J35" i="1" s="1"/>
  <c r="J33" i="1"/>
  <c r="J46" i="1" l="1"/>
  <c r="J32" i="1"/>
  <c r="J31" i="1"/>
  <c r="J30" i="1"/>
  <c r="J29" i="1"/>
  <c r="J28" i="1"/>
  <c r="J27" i="1"/>
  <c r="J26" i="1"/>
  <c r="J25" i="1"/>
  <c r="J23" i="1"/>
  <c r="I22" i="1"/>
  <c r="J22" i="1" s="1"/>
  <c r="I21" i="1"/>
  <c r="J21" i="1" s="1"/>
  <c r="I20" i="1"/>
  <c r="J20" i="1" s="1"/>
  <c r="I19" i="1"/>
  <c r="J19" i="1" s="1"/>
  <c r="J18" i="1"/>
  <c r="J17" i="1"/>
  <c r="J16" i="1"/>
  <c r="J15" i="1"/>
  <c r="I14" i="1"/>
  <c r="J14" i="1" s="1"/>
  <c r="I13" i="1"/>
  <c r="J13" i="1" s="1"/>
  <c r="I12" i="1"/>
  <c r="J12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J3" i="1"/>
  <c r="J2" i="1"/>
  <c r="J47" i="1" l="1"/>
</calcChain>
</file>

<file path=xl/sharedStrings.xml><?xml version="1.0" encoding="utf-8"?>
<sst xmlns="http://schemas.openxmlformats.org/spreadsheetml/2006/main" count="153" uniqueCount="70">
  <si>
    <t>No.</t>
  </si>
  <si>
    <t>Item</t>
  </si>
  <si>
    <t>Category</t>
  </si>
  <si>
    <t>Distributor</t>
  </si>
  <si>
    <t>PO</t>
  </si>
  <si>
    <t>Date</t>
  </si>
  <si>
    <t>QTY</t>
  </si>
  <si>
    <t>Unit Price</t>
  </si>
  <si>
    <t>Shipping/Tax</t>
  </si>
  <si>
    <t>Total Price</t>
  </si>
  <si>
    <t>CATEGORIES</t>
  </si>
  <si>
    <t>TOTAL</t>
  </si>
  <si>
    <t>.249 3003 H14 Aluminum Sheet, 12" x 12"</t>
  </si>
  <si>
    <t>HORN HOLDER</t>
  </si>
  <si>
    <t>Amazon</t>
  </si>
  <si>
    <t>.125 6061 T6 Aluminum Sheet 12" x 12"</t>
  </si>
  <si>
    <t>TESTING</t>
  </si>
  <si>
    <t>STRUCTURE</t>
  </si>
  <si>
    <t>6" DIGITAL CALIPER</t>
  </si>
  <si>
    <t>TOOLS</t>
  </si>
  <si>
    <t>Home Depot</t>
  </si>
  <si>
    <t>5" DIGITAL PROTRACTOR</t>
  </si>
  <si>
    <t>CALIBRATION</t>
  </si>
  <si>
    <t>MACH SCR FL HD PH ZINC #6-32X1/2"</t>
  </si>
  <si>
    <t>MACH SCR RND HD CMB ZINC #8-32X3/4"</t>
  </si>
  <si>
    <t>REMAINING</t>
  </si>
  <si>
    <t>WASHER LOCK EXT TOOTH ZINC #6</t>
  </si>
  <si>
    <t>WASHER LOCK MED SPLIT SS #6 18-8</t>
  </si>
  <si>
    <t>100 FT. LINE REEL - TWISTED GOLD</t>
  </si>
  <si>
    <t>8020 Products</t>
  </si>
  <si>
    <t>Adams Air</t>
  </si>
  <si>
    <t>Aluminum 6061, 0.125" x 2" x 36"</t>
  </si>
  <si>
    <t>Online Metals</t>
  </si>
  <si>
    <t>Aluminum 6061, 0.125" x 12" x 24"</t>
  </si>
  <si>
    <t>Aluminum 6061, 0.25" x 24" x 24"</t>
  </si>
  <si>
    <t>JLPS-20B &lt;5mW Green Laser Pointer</t>
  </si>
  <si>
    <t>Apinex</t>
  </si>
  <si>
    <t>AmazonBasics 60-Inch Lightweight Tripod with Bag</t>
  </si>
  <si>
    <t>HDE Laser Eye Protection Safety Glasses</t>
  </si>
  <si>
    <t>43 PC Tool Set</t>
  </si>
  <si>
    <t>Walmart</t>
  </si>
  <si>
    <t>25 ft Measuring Tape</t>
  </si>
  <si>
    <t>22 PC Hex Key Set</t>
  </si>
  <si>
    <t>Bubble Level</t>
  </si>
  <si>
    <t>3D Printed Laser Clamp</t>
  </si>
  <si>
    <t>Shapeways</t>
  </si>
  <si>
    <t>Thumb Screw, Knurled, 6-32x3/8 L, Pk5</t>
  </si>
  <si>
    <t>Grainger</t>
  </si>
  <si>
    <t>Thumb Screw, Knurled, 6-32x1/2 L, Pk5</t>
  </si>
  <si>
    <t xml:space="preserve">Machine Screw, Phillips, Oval Head, 6-32x3/8 L, Pk100 </t>
  </si>
  <si>
    <t xml:space="preserve">Machine Screw, Phillips, Oval Head, 6-32x1/2 L, Pk100 </t>
  </si>
  <si>
    <t>Mach Scr, Flat, SS, 4-40x1 L, Pk100</t>
  </si>
  <si>
    <t>External Tooth Lock Washer, Pk100</t>
  </si>
  <si>
    <t>Standard Split Lock Washer, Pk100</t>
  </si>
  <si>
    <t>Mach Screw, Pan, 8-32x3/4 L, Pk100</t>
  </si>
  <si>
    <t>C-RAM FAC-3 W/Velcro</t>
  </si>
  <si>
    <t>PPG Aerospace</t>
  </si>
  <si>
    <t>Mach Scr, 4-40x3/4 L</t>
  </si>
  <si>
    <t>Ace Hardware</t>
  </si>
  <si>
    <t>Painting component housing</t>
  </si>
  <si>
    <t>Iron Images</t>
  </si>
  <si>
    <t>Spray Paint</t>
  </si>
  <si>
    <t>Sand paper</t>
  </si>
  <si>
    <t>Painter's tape</t>
  </si>
  <si>
    <t>Nails</t>
  </si>
  <si>
    <t>Plywood</t>
  </si>
  <si>
    <t>Screws</t>
  </si>
  <si>
    <t>Brackets</t>
  </si>
  <si>
    <t>2x4 - 6' Wood</t>
  </si>
  <si>
    <t>RF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</si>
</sst>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" fillId="0" borderId="0" xfId="0" applyFont="1" applyAlignment="1"/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'ME Budget'!$O$1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1-446A-A8E3-A3BAAD1452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1-446A-A8E3-A3BAAD1452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E1-446A-A8E3-A3BAAD1452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E1-446A-A8E3-A3BAAD1452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E1-446A-A8E3-A3BAAD1452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E1-446A-A8E3-A3BAAD1452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 Budget'!$N$2:$N$7</c:f>
              <c:strCache>
                <c:ptCount val="6"/>
                <c:pt idx="0">
                  <c:v>HORN HOLDER</c:v>
                </c:pt>
                <c:pt idx="1">
                  <c:v>STRUCTURE</c:v>
                </c:pt>
                <c:pt idx="2">
                  <c:v>TOOLS</c:v>
                </c:pt>
                <c:pt idx="3">
                  <c:v>CALIBRATION</c:v>
                </c:pt>
                <c:pt idx="4">
                  <c:v>RF PANELS</c:v>
                </c:pt>
                <c:pt idx="5">
                  <c:v>REMAINING</c:v>
                </c:pt>
              </c:strCache>
            </c:strRef>
          </c:cat>
          <c:val>
            <c:numRef>
              <c:f>'ME Budget'!$O$2:$O$7</c:f>
              <c:numCache>
                <c:formatCode>"$"#,##0</c:formatCode>
                <c:ptCount val="6"/>
                <c:pt idx="0">
                  <c:v>390</c:v>
                </c:pt>
                <c:pt idx="1">
                  <c:v>1940</c:v>
                </c:pt>
                <c:pt idx="2">
                  <c:v>120</c:v>
                </c:pt>
                <c:pt idx="3">
                  <c:v>170</c:v>
                </c:pt>
                <c:pt idx="4">
                  <c:v>1510</c:v>
                </c:pt>
                <c:pt idx="5">
                  <c:v>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9E1-446A-A8E3-A3BAAD1452F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9</xdr:row>
      <xdr:rowOff>176212</xdr:rowOff>
    </xdr:from>
    <xdr:to>
      <xdr:col>18</xdr:col>
      <xdr:colOff>28575</xdr:colOff>
      <xdr:row>24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B1" zoomScale="115" zoomScaleNormal="115" workbookViewId="0">
      <selection activeCell="M7" sqref="M7"/>
    </sheetView>
  </sheetViews>
  <sheetFormatPr defaultRowHeight="15" x14ac:dyDescent="0.25"/>
  <cols>
    <col min="2" max="2" width="48.5703125" bestFit="1" customWidth="1"/>
    <col min="3" max="3" width="23.42578125" bestFit="1" customWidth="1"/>
    <col min="4" max="4" width="12.140625" bestFit="1" customWidth="1"/>
    <col min="6" max="6" width="10.7109375" bestFit="1" customWidth="1"/>
    <col min="8" max="8" width="9.5703125" style="1" bestFit="1" customWidth="1"/>
    <col min="9" max="9" width="12.5703125" style="1" bestFit="1" customWidth="1"/>
    <col min="10" max="10" width="10.28515625" style="1" bestFit="1" customWidth="1"/>
    <col min="14" max="14" width="13.85546875" bestFit="1" customWidth="1"/>
    <col min="15" max="15" width="9.140625" style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s="1" t="s">
        <v>8</v>
      </c>
      <c r="J1" s="1" t="s">
        <v>9</v>
      </c>
      <c r="N1" t="s">
        <v>10</v>
      </c>
      <c r="O1" s="1" t="s">
        <v>11</v>
      </c>
    </row>
    <row r="2" spans="1:16" x14ac:dyDescent="0.25">
      <c r="A2">
        <v>1</v>
      </c>
      <c r="B2" t="s">
        <v>12</v>
      </c>
      <c r="C2" t="s">
        <v>13</v>
      </c>
      <c r="D2" t="s">
        <v>14</v>
      </c>
      <c r="E2">
        <v>1001.1</v>
      </c>
      <c r="F2" s="3">
        <v>42398</v>
      </c>
      <c r="G2">
        <v>1</v>
      </c>
      <c r="H2" s="1">
        <v>17.57</v>
      </c>
      <c r="I2" s="1">
        <v>0</v>
      </c>
      <c r="J2" s="1">
        <f t="shared" ref="J2:J10" si="0">G2*H2+I2</f>
        <v>17.57</v>
      </c>
      <c r="N2" t="s">
        <v>13</v>
      </c>
      <c r="O2" s="2">
        <v>390</v>
      </c>
      <c r="P2" s="2"/>
    </row>
    <row r="3" spans="1:16" x14ac:dyDescent="0.25">
      <c r="A3">
        <v>2</v>
      </c>
      <c r="B3" t="s">
        <v>15</v>
      </c>
      <c r="C3" t="s">
        <v>16</v>
      </c>
      <c r="D3" t="s">
        <v>14</v>
      </c>
      <c r="E3">
        <v>1001.1</v>
      </c>
      <c r="F3" s="3">
        <v>42398</v>
      </c>
      <c r="G3">
        <v>1</v>
      </c>
      <c r="H3" s="1">
        <v>14.78</v>
      </c>
      <c r="I3" s="1">
        <v>0</v>
      </c>
      <c r="J3" s="1">
        <f t="shared" si="0"/>
        <v>14.78</v>
      </c>
      <c r="N3" t="s">
        <v>17</v>
      </c>
      <c r="O3" s="2">
        <v>1940</v>
      </c>
      <c r="P3" s="2"/>
    </row>
    <row r="4" spans="1:16" x14ac:dyDescent="0.25">
      <c r="A4">
        <v>3</v>
      </c>
      <c r="B4" t="s">
        <v>18</v>
      </c>
      <c r="C4" t="s">
        <v>19</v>
      </c>
      <c r="D4" t="s">
        <v>20</v>
      </c>
      <c r="E4">
        <v>1001.2</v>
      </c>
      <c r="F4" s="3">
        <v>42404</v>
      </c>
      <c r="G4">
        <v>1</v>
      </c>
      <c r="H4" s="1">
        <v>34.96</v>
      </c>
      <c r="I4" s="1">
        <f>0.075*H4</f>
        <v>2.6219999999999999</v>
      </c>
      <c r="J4" s="1">
        <f t="shared" si="0"/>
        <v>37.582000000000001</v>
      </c>
      <c r="N4" t="s">
        <v>19</v>
      </c>
      <c r="O4" s="2">
        <v>120</v>
      </c>
      <c r="P4" s="2"/>
    </row>
    <row r="5" spans="1:16" x14ac:dyDescent="0.25">
      <c r="A5">
        <v>4</v>
      </c>
      <c r="B5" t="s">
        <v>21</v>
      </c>
      <c r="C5" t="s">
        <v>19</v>
      </c>
      <c r="D5" t="s">
        <v>20</v>
      </c>
      <c r="E5">
        <v>1001.2</v>
      </c>
      <c r="F5" s="3">
        <v>42404</v>
      </c>
      <c r="G5">
        <v>1</v>
      </c>
      <c r="H5" s="1">
        <v>19.97</v>
      </c>
      <c r="I5" s="1">
        <f>0.075*H5</f>
        <v>1.4977499999999999</v>
      </c>
      <c r="J5" s="1">
        <f t="shared" si="0"/>
        <v>21.467749999999999</v>
      </c>
      <c r="N5" t="s">
        <v>22</v>
      </c>
      <c r="O5" s="2">
        <v>170</v>
      </c>
      <c r="P5" s="2"/>
    </row>
    <row r="6" spans="1:16" x14ac:dyDescent="0.25">
      <c r="A6">
        <v>5</v>
      </c>
      <c r="B6" t="s">
        <v>23</v>
      </c>
      <c r="C6" t="s">
        <v>13</v>
      </c>
      <c r="D6" t="s">
        <v>20</v>
      </c>
      <c r="E6">
        <v>1001.2</v>
      </c>
      <c r="F6" s="3">
        <v>42404</v>
      </c>
      <c r="G6">
        <v>2</v>
      </c>
      <c r="H6" s="1">
        <v>1.18</v>
      </c>
      <c r="I6" s="1">
        <f>0.075*H6*G6</f>
        <v>0.17699999999999999</v>
      </c>
      <c r="J6" s="1">
        <f t="shared" si="0"/>
        <v>2.5369999999999999</v>
      </c>
      <c r="N6" t="s">
        <v>69</v>
      </c>
      <c r="O6" s="2">
        <v>1510</v>
      </c>
      <c r="P6" s="2"/>
    </row>
    <row r="7" spans="1:16" x14ac:dyDescent="0.25">
      <c r="A7">
        <v>6</v>
      </c>
      <c r="B7" t="s">
        <v>24</v>
      </c>
      <c r="C7" t="s">
        <v>13</v>
      </c>
      <c r="D7" t="s">
        <v>20</v>
      </c>
      <c r="E7">
        <v>1001.2</v>
      </c>
      <c r="F7" s="3">
        <v>42404</v>
      </c>
      <c r="G7">
        <v>1</v>
      </c>
      <c r="H7" s="1">
        <v>1.18</v>
      </c>
      <c r="I7" s="1">
        <f>0.075*H7*G7</f>
        <v>8.8499999999999995E-2</v>
      </c>
      <c r="J7" s="1">
        <f t="shared" si="0"/>
        <v>1.2685</v>
      </c>
      <c r="N7" t="s">
        <v>25</v>
      </c>
      <c r="O7" s="2">
        <f>5000-SUM(O2:O6)</f>
        <v>870</v>
      </c>
      <c r="P7" s="2"/>
    </row>
    <row r="8" spans="1:16" x14ac:dyDescent="0.25">
      <c r="A8">
        <v>7</v>
      </c>
      <c r="B8" t="s">
        <v>26</v>
      </c>
      <c r="C8" t="s">
        <v>13</v>
      </c>
      <c r="D8" t="s">
        <v>20</v>
      </c>
      <c r="E8">
        <v>1001.2</v>
      </c>
      <c r="F8" s="3">
        <v>42404</v>
      </c>
      <c r="G8">
        <v>1</v>
      </c>
      <c r="H8" s="1">
        <v>1.18</v>
      </c>
      <c r="I8" s="1">
        <f>0.075*H8*G8</f>
        <v>8.8499999999999995E-2</v>
      </c>
      <c r="J8" s="1">
        <f t="shared" si="0"/>
        <v>1.2685</v>
      </c>
    </row>
    <row r="9" spans="1:16" x14ac:dyDescent="0.25">
      <c r="A9">
        <v>8</v>
      </c>
      <c r="B9" t="s">
        <v>27</v>
      </c>
      <c r="C9" t="s">
        <v>13</v>
      </c>
      <c r="D9" t="s">
        <v>20</v>
      </c>
      <c r="E9">
        <v>1001.2</v>
      </c>
      <c r="F9" s="3">
        <v>42404</v>
      </c>
      <c r="G9">
        <v>1</v>
      </c>
      <c r="H9" s="1">
        <v>1.18</v>
      </c>
      <c r="I9" s="1">
        <f>0.075*H9*G9</f>
        <v>8.8499999999999995E-2</v>
      </c>
      <c r="J9" s="1">
        <f t="shared" si="0"/>
        <v>1.2685</v>
      </c>
    </row>
    <row r="10" spans="1:16" x14ac:dyDescent="0.25">
      <c r="A10">
        <v>9</v>
      </c>
      <c r="B10" t="s">
        <v>28</v>
      </c>
      <c r="C10" t="s">
        <v>16</v>
      </c>
      <c r="D10" t="s">
        <v>20</v>
      </c>
      <c r="E10">
        <v>1001.2</v>
      </c>
      <c r="F10" s="3">
        <v>42404</v>
      </c>
      <c r="G10">
        <v>1</v>
      </c>
      <c r="H10" s="1">
        <v>2.98</v>
      </c>
      <c r="I10" s="1">
        <f>0.075*H10*G10</f>
        <v>0.2235</v>
      </c>
      <c r="J10" s="1">
        <f t="shared" si="0"/>
        <v>3.2035</v>
      </c>
    </row>
    <row r="11" spans="1:16" x14ac:dyDescent="0.25">
      <c r="A11">
        <v>10</v>
      </c>
      <c r="B11" t="s">
        <v>29</v>
      </c>
      <c r="C11" t="s">
        <v>17</v>
      </c>
      <c r="D11" t="s">
        <v>30</v>
      </c>
      <c r="E11">
        <v>1002</v>
      </c>
      <c r="F11" s="3">
        <v>42398</v>
      </c>
      <c r="J11" s="1">
        <v>828.39</v>
      </c>
    </row>
    <row r="12" spans="1:16" x14ac:dyDescent="0.25">
      <c r="A12">
        <v>11</v>
      </c>
      <c r="B12" t="s">
        <v>31</v>
      </c>
      <c r="C12" t="s">
        <v>19</v>
      </c>
      <c r="D12" t="s">
        <v>32</v>
      </c>
      <c r="E12">
        <v>1003</v>
      </c>
      <c r="F12" s="3">
        <v>42415</v>
      </c>
      <c r="G12">
        <v>1</v>
      </c>
      <c r="H12" s="1">
        <v>9.2200000000000006</v>
      </c>
      <c r="I12" s="1">
        <f>31.22/3</f>
        <v>10.406666666666666</v>
      </c>
      <c r="J12" s="1">
        <f>G12*H12+I12</f>
        <v>19.626666666666665</v>
      </c>
    </row>
    <row r="13" spans="1:16" x14ac:dyDescent="0.25">
      <c r="A13">
        <v>12</v>
      </c>
      <c r="B13" t="s">
        <v>33</v>
      </c>
      <c r="C13" t="s">
        <v>16</v>
      </c>
      <c r="D13" t="s">
        <v>32</v>
      </c>
      <c r="E13">
        <v>1003</v>
      </c>
      <c r="F13" s="3">
        <v>42415</v>
      </c>
      <c r="G13">
        <v>1</v>
      </c>
      <c r="H13" s="1">
        <v>24.28</v>
      </c>
      <c r="I13" s="1">
        <f>31.22/3</f>
        <v>10.406666666666666</v>
      </c>
      <c r="J13" s="1">
        <f>G13*H13+I13</f>
        <v>34.686666666666667</v>
      </c>
    </row>
    <row r="14" spans="1:16" x14ac:dyDescent="0.25">
      <c r="A14">
        <v>13</v>
      </c>
      <c r="B14" t="s">
        <v>34</v>
      </c>
      <c r="C14" t="s">
        <v>13</v>
      </c>
      <c r="D14" t="s">
        <v>32</v>
      </c>
      <c r="E14">
        <v>1003</v>
      </c>
      <c r="F14" s="3">
        <v>42415</v>
      </c>
      <c r="G14">
        <v>2</v>
      </c>
      <c r="H14" s="1">
        <v>76.680000000000007</v>
      </c>
      <c r="I14" s="1">
        <f>31.22/3</f>
        <v>10.406666666666666</v>
      </c>
      <c r="J14" s="1">
        <f>G14*H14+I14</f>
        <v>163.76666666666668</v>
      </c>
    </row>
    <row r="15" spans="1:16" x14ac:dyDescent="0.25">
      <c r="A15">
        <v>14</v>
      </c>
      <c r="B15" t="s">
        <v>35</v>
      </c>
      <c r="C15" t="s">
        <v>22</v>
      </c>
      <c r="D15" t="s">
        <v>36</v>
      </c>
      <c r="E15">
        <v>1004</v>
      </c>
      <c r="F15" s="3">
        <v>42417</v>
      </c>
      <c r="G15">
        <v>3</v>
      </c>
      <c r="H15" s="1">
        <v>35</v>
      </c>
      <c r="I15" s="1">
        <v>13</v>
      </c>
      <c r="J15" s="1">
        <f>G15*H15+I15</f>
        <v>118</v>
      </c>
    </row>
    <row r="16" spans="1:16" x14ac:dyDescent="0.25">
      <c r="A16">
        <v>15</v>
      </c>
      <c r="B16" t="s">
        <v>37</v>
      </c>
      <c r="C16" t="s">
        <v>16</v>
      </c>
      <c r="D16" t="s">
        <v>14</v>
      </c>
      <c r="E16">
        <v>1005.1</v>
      </c>
      <c r="F16" s="3">
        <v>42412</v>
      </c>
      <c r="G16">
        <v>1</v>
      </c>
      <c r="H16" s="1">
        <v>22.26</v>
      </c>
      <c r="I16" s="1">
        <v>1.67</v>
      </c>
      <c r="J16" s="1">
        <f t="shared" ref="J16:J40" si="1">G16*H16+I16</f>
        <v>23.93</v>
      </c>
    </row>
    <row r="17" spans="1:11" x14ac:dyDescent="0.25">
      <c r="A17">
        <v>16</v>
      </c>
      <c r="B17" t="s">
        <v>37</v>
      </c>
      <c r="C17" t="s">
        <v>16</v>
      </c>
      <c r="D17" t="s">
        <v>14</v>
      </c>
      <c r="E17">
        <v>1005.2</v>
      </c>
      <c r="F17" s="3">
        <v>42415</v>
      </c>
      <c r="G17">
        <v>1</v>
      </c>
      <c r="H17" s="1">
        <v>22.26</v>
      </c>
      <c r="I17" s="1">
        <v>1.67</v>
      </c>
      <c r="J17" s="1">
        <f t="shared" si="1"/>
        <v>23.93</v>
      </c>
    </row>
    <row r="18" spans="1:11" x14ac:dyDescent="0.25">
      <c r="A18">
        <v>17</v>
      </c>
      <c r="B18" t="s">
        <v>38</v>
      </c>
      <c r="C18" t="s">
        <v>22</v>
      </c>
      <c r="D18" t="s">
        <v>14</v>
      </c>
      <c r="E18">
        <v>1005.3</v>
      </c>
      <c r="F18" s="3">
        <v>42417</v>
      </c>
      <c r="G18">
        <v>2</v>
      </c>
      <c r="H18" s="1">
        <v>8.99</v>
      </c>
      <c r="I18" s="1">
        <v>0</v>
      </c>
      <c r="J18" s="1">
        <f t="shared" si="1"/>
        <v>17.98</v>
      </c>
    </row>
    <row r="19" spans="1:11" x14ac:dyDescent="0.25">
      <c r="A19">
        <v>18</v>
      </c>
      <c r="B19" t="s">
        <v>39</v>
      </c>
      <c r="C19" t="s">
        <v>19</v>
      </c>
      <c r="D19" t="s">
        <v>40</v>
      </c>
      <c r="E19">
        <v>1005.4</v>
      </c>
      <c r="F19" s="3">
        <v>42417</v>
      </c>
      <c r="G19">
        <v>1</v>
      </c>
      <c r="H19" s="1">
        <v>9.8800000000000008</v>
      </c>
      <c r="I19" s="1">
        <f>H19*0.075</f>
        <v>0.74099999999999999</v>
      </c>
      <c r="J19" s="1">
        <f t="shared" si="1"/>
        <v>10.621</v>
      </c>
    </row>
    <row r="20" spans="1:11" x14ac:dyDescent="0.25">
      <c r="A20">
        <v>19</v>
      </c>
      <c r="B20" t="s">
        <v>41</v>
      </c>
      <c r="C20" t="s">
        <v>19</v>
      </c>
      <c r="D20" t="s">
        <v>40</v>
      </c>
      <c r="E20">
        <v>1005.4</v>
      </c>
      <c r="F20" s="3">
        <v>42417</v>
      </c>
      <c r="G20">
        <v>1</v>
      </c>
      <c r="H20" s="1">
        <v>8.8800000000000008</v>
      </c>
      <c r="I20" s="1">
        <f>H20*0.075+0.01</f>
        <v>0.67600000000000005</v>
      </c>
      <c r="J20" s="1">
        <f t="shared" si="1"/>
        <v>9.5560000000000009</v>
      </c>
    </row>
    <row r="21" spans="1:11" x14ac:dyDescent="0.25">
      <c r="A21">
        <v>20</v>
      </c>
      <c r="B21" t="s">
        <v>42</v>
      </c>
      <c r="C21" t="s">
        <v>19</v>
      </c>
      <c r="D21" t="s">
        <v>40</v>
      </c>
      <c r="E21">
        <v>1005.4</v>
      </c>
      <c r="F21" s="3">
        <v>42417</v>
      </c>
      <c r="G21">
        <v>1</v>
      </c>
      <c r="H21" s="1">
        <v>14.88</v>
      </c>
      <c r="I21" s="1">
        <f t="shared" ref="I21" si="2">H21*0.075</f>
        <v>1.1160000000000001</v>
      </c>
      <c r="J21" s="1">
        <f t="shared" si="1"/>
        <v>15.996</v>
      </c>
    </row>
    <row r="22" spans="1:11" x14ac:dyDescent="0.25">
      <c r="A22">
        <v>21</v>
      </c>
      <c r="B22" t="s">
        <v>43</v>
      </c>
      <c r="C22" t="s">
        <v>19</v>
      </c>
      <c r="D22" t="s">
        <v>40</v>
      </c>
      <c r="E22">
        <v>1005.4</v>
      </c>
      <c r="F22" s="3">
        <v>42417</v>
      </c>
      <c r="G22">
        <v>1</v>
      </c>
      <c r="H22" s="1">
        <v>3.88</v>
      </c>
      <c r="I22" s="1">
        <f>H22*0.075</f>
        <v>0.29099999999999998</v>
      </c>
      <c r="J22" s="1">
        <f t="shared" si="1"/>
        <v>4.1710000000000003</v>
      </c>
    </row>
    <row r="23" spans="1:11" x14ac:dyDescent="0.25">
      <c r="A23">
        <v>22</v>
      </c>
      <c r="B23" t="s">
        <v>44</v>
      </c>
      <c r="C23" t="s">
        <v>22</v>
      </c>
      <c r="D23" t="s">
        <v>45</v>
      </c>
      <c r="E23">
        <v>1005.6</v>
      </c>
      <c r="F23" s="3">
        <v>42422</v>
      </c>
      <c r="G23">
        <v>1</v>
      </c>
      <c r="H23" s="1">
        <v>33.31</v>
      </c>
      <c r="I23" s="1">
        <v>0</v>
      </c>
      <c r="J23" s="1">
        <f t="shared" si="1"/>
        <v>33.31</v>
      </c>
      <c r="K23" s="1"/>
    </row>
    <row r="24" spans="1:11" x14ac:dyDescent="0.25">
      <c r="A24">
        <v>23</v>
      </c>
      <c r="B24" t="s">
        <v>29</v>
      </c>
      <c r="C24" t="s">
        <v>17</v>
      </c>
      <c r="D24" t="s">
        <v>30</v>
      </c>
      <c r="E24">
        <v>1006</v>
      </c>
      <c r="F24" s="3">
        <v>42426</v>
      </c>
      <c r="J24" s="1">
        <v>1042.8599999999999</v>
      </c>
      <c r="K24" s="1"/>
    </row>
    <row r="25" spans="1:11" x14ac:dyDescent="0.25">
      <c r="A25">
        <v>24</v>
      </c>
      <c r="B25" s="4" t="s">
        <v>46</v>
      </c>
      <c r="C25" t="s">
        <v>13</v>
      </c>
      <c r="D25" t="s">
        <v>47</v>
      </c>
      <c r="E25">
        <v>1007</v>
      </c>
      <c r="F25" s="3">
        <v>42422</v>
      </c>
      <c r="G25">
        <v>4</v>
      </c>
      <c r="H25" s="4">
        <v>19.52</v>
      </c>
      <c r="J25" s="1">
        <f t="shared" si="1"/>
        <v>78.08</v>
      </c>
    </row>
    <row r="26" spans="1:11" x14ac:dyDescent="0.25">
      <c r="A26">
        <v>25</v>
      </c>
      <c r="B26" s="4" t="s">
        <v>48</v>
      </c>
      <c r="C26" t="s">
        <v>13</v>
      </c>
      <c r="D26" t="s">
        <v>47</v>
      </c>
      <c r="E26">
        <v>1007</v>
      </c>
      <c r="F26" s="3">
        <v>42422</v>
      </c>
      <c r="G26">
        <v>4</v>
      </c>
      <c r="H26" s="4">
        <v>19.87</v>
      </c>
      <c r="J26" s="1">
        <f t="shared" si="1"/>
        <v>79.48</v>
      </c>
    </row>
    <row r="27" spans="1:11" x14ac:dyDescent="0.25">
      <c r="A27">
        <v>26</v>
      </c>
      <c r="B27" s="4" t="s">
        <v>49</v>
      </c>
      <c r="C27" t="s">
        <v>13</v>
      </c>
      <c r="D27" t="s">
        <v>47</v>
      </c>
      <c r="E27">
        <v>1007</v>
      </c>
      <c r="F27" s="3">
        <v>42422</v>
      </c>
      <c r="G27">
        <v>1</v>
      </c>
      <c r="H27" s="4">
        <v>5.0599999999999996</v>
      </c>
      <c r="J27" s="1">
        <f t="shared" si="1"/>
        <v>5.0599999999999996</v>
      </c>
    </row>
    <row r="28" spans="1:11" x14ac:dyDescent="0.25">
      <c r="A28">
        <v>27</v>
      </c>
      <c r="B28" s="4" t="s">
        <v>50</v>
      </c>
      <c r="C28" t="s">
        <v>13</v>
      </c>
      <c r="D28" t="s">
        <v>47</v>
      </c>
      <c r="E28">
        <v>1007</v>
      </c>
      <c r="F28" s="3">
        <v>42422</v>
      </c>
      <c r="G28">
        <v>1</v>
      </c>
      <c r="H28" s="4">
        <v>0.91</v>
      </c>
      <c r="J28" s="1">
        <f t="shared" si="1"/>
        <v>0.91</v>
      </c>
    </row>
    <row r="29" spans="1:11" x14ac:dyDescent="0.25">
      <c r="A29">
        <v>28</v>
      </c>
      <c r="B29" s="4" t="s">
        <v>51</v>
      </c>
      <c r="C29" t="s">
        <v>13</v>
      </c>
      <c r="D29" t="s">
        <v>47</v>
      </c>
      <c r="E29">
        <v>1007</v>
      </c>
      <c r="F29" s="3">
        <v>42422</v>
      </c>
      <c r="G29">
        <v>1</v>
      </c>
      <c r="H29" s="4">
        <v>5.87</v>
      </c>
      <c r="J29" s="1">
        <f t="shared" si="1"/>
        <v>5.87</v>
      </c>
    </row>
    <row r="30" spans="1:11" x14ac:dyDescent="0.25">
      <c r="A30">
        <v>29</v>
      </c>
      <c r="B30" s="4" t="s">
        <v>52</v>
      </c>
      <c r="C30" t="s">
        <v>13</v>
      </c>
      <c r="D30" t="s">
        <v>47</v>
      </c>
      <c r="E30">
        <v>1007</v>
      </c>
      <c r="F30" s="3">
        <v>42422</v>
      </c>
      <c r="G30">
        <v>1</v>
      </c>
      <c r="H30" s="4">
        <v>4.42</v>
      </c>
      <c r="J30" s="1">
        <f t="shared" si="1"/>
        <v>4.42</v>
      </c>
    </row>
    <row r="31" spans="1:11" x14ac:dyDescent="0.25">
      <c r="A31">
        <v>30</v>
      </c>
      <c r="B31" s="4" t="s">
        <v>53</v>
      </c>
      <c r="C31" t="s">
        <v>13</v>
      </c>
      <c r="D31" t="s">
        <v>47</v>
      </c>
      <c r="E31">
        <v>1007</v>
      </c>
      <c r="F31" s="3">
        <v>42422</v>
      </c>
      <c r="G31">
        <v>1</v>
      </c>
      <c r="H31" s="4">
        <v>2.9</v>
      </c>
      <c r="J31" s="1">
        <f t="shared" si="1"/>
        <v>2.9</v>
      </c>
    </row>
    <row r="32" spans="1:11" x14ac:dyDescent="0.25">
      <c r="A32">
        <v>31</v>
      </c>
      <c r="B32" s="4" t="s">
        <v>54</v>
      </c>
      <c r="C32" t="s">
        <v>13</v>
      </c>
      <c r="D32" t="s">
        <v>47</v>
      </c>
      <c r="E32">
        <v>1007</v>
      </c>
      <c r="F32" s="3">
        <v>42422</v>
      </c>
      <c r="G32">
        <v>1</v>
      </c>
      <c r="H32" s="5">
        <v>10.54</v>
      </c>
      <c r="J32" s="1">
        <f t="shared" si="1"/>
        <v>10.54</v>
      </c>
    </row>
    <row r="33" spans="1:11" x14ac:dyDescent="0.25">
      <c r="A33">
        <v>32</v>
      </c>
      <c r="B33" s="4" t="s">
        <v>57</v>
      </c>
      <c r="C33" t="s">
        <v>13</v>
      </c>
      <c r="D33" t="s">
        <v>58</v>
      </c>
      <c r="E33">
        <v>1008.1</v>
      </c>
      <c r="F33" s="3">
        <v>42447</v>
      </c>
      <c r="G33">
        <v>1</v>
      </c>
      <c r="H33" s="4">
        <v>18.3</v>
      </c>
      <c r="I33" s="1">
        <v>1.37</v>
      </c>
      <c r="J33" s="1">
        <f t="shared" si="1"/>
        <v>19.670000000000002</v>
      </c>
      <c r="K33" s="1"/>
    </row>
    <row r="34" spans="1:11" x14ac:dyDescent="0.25">
      <c r="A34">
        <v>33</v>
      </c>
      <c r="B34" s="4" t="s">
        <v>59</v>
      </c>
      <c r="C34" t="s">
        <v>17</v>
      </c>
      <c r="D34" t="s">
        <v>60</v>
      </c>
      <c r="E34">
        <v>1008.2</v>
      </c>
      <c r="F34" s="3">
        <v>42452</v>
      </c>
      <c r="G34">
        <v>1</v>
      </c>
      <c r="H34" s="1">
        <v>60</v>
      </c>
      <c r="J34" s="1">
        <f t="shared" si="1"/>
        <v>60</v>
      </c>
    </row>
    <row r="35" spans="1:11" x14ac:dyDescent="0.25">
      <c r="A35">
        <v>34</v>
      </c>
      <c r="B35" s="4" t="s">
        <v>61</v>
      </c>
      <c r="C35" t="s">
        <v>17</v>
      </c>
      <c r="D35" t="s">
        <v>40</v>
      </c>
      <c r="E35">
        <v>1008.3</v>
      </c>
      <c r="F35" s="3">
        <v>42446</v>
      </c>
      <c r="G35">
        <v>1</v>
      </c>
      <c r="H35" s="1">
        <v>3.86</v>
      </c>
      <c r="I35" s="1">
        <f>H35*0.075</f>
        <v>0.28949999999999998</v>
      </c>
      <c r="J35" s="1">
        <f t="shared" si="1"/>
        <v>4.1494999999999997</v>
      </c>
    </row>
    <row r="36" spans="1:11" x14ac:dyDescent="0.25">
      <c r="A36">
        <v>35</v>
      </c>
      <c r="B36" s="4" t="s">
        <v>62</v>
      </c>
      <c r="C36" t="s">
        <v>17</v>
      </c>
      <c r="D36" t="s">
        <v>40</v>
      </c>
      <c r="E36">
        <v>1008.3</v>
      </c>
      <c r="F36" s="3">
        <v>42446</v>
      </c>
      <c r="G36">
        <v>1</v>
      </c>
      <c r="H36" s="1">
        <v>1.47</v>
      </c>
      <c r="I36" s="1">
        <f t="shared" ref="I36:I38" si="3">H36*0.075</f>
        <v>0.11025</v>
      </c>
      <c r="J36" s="1">
        <f t="shared" si="1"/>
        <v>1.5802499999999999</v>
      </c>
    </row>
    <row r="37" spans="1:11" x14ac:dyDescent="0.25">
      <c r="A37">
        <v>36</v>
      </c>
      <c r="B37" s="4" t="s">
        <v>62</v>
      </c>
      <c r="C37" t="s">
        <v>17</v>
      </c>
      <c r="D37" t="s">
        <v>40</v>
      </c>
      <c r="E37">
        <v>1008.3</v>
      </c>
      <c r="F37" s="3">
        <v>42446</v>
      </c>
      <c r="G37">
        <v>1</v>
      </c>
      <c r="H37" s="1">
        <v>1.47</v>
      </c>
      <c r="I37" s="1">
        <f t="shared" si="3"/>
        <v>0.11025</v>
      </c>
      <c r="J37" s="1">
        <f t="shared" si="1"/>
        <v>1.5802499999999999</v>
      </c>
    </row>
    <row r="38" spans="1:11" x14ac:dyDescent="0.25">
      <c r="A38">
        <v>37</v>
      </c>
      <c r="B38" s="4" t="s">
        <v>63</v>
      </c>
      <c r="C38" t="s">
        <v>17</v>
      </c>
      <c r="D38" t="s">
        <v>40</v>
      </c>
      <c r="E38">
        <v>1008.3</v>
      </c>
      <c r="F38" s="3">
        <v>42446</v>
      </c>
      <c r="G38">
        <v>1</v>
      </c>
      <c r="H38" s="1">
        <v>2.88</v>
      </c>
      <c r="I38" s="1">
        <f t="shared" si="3"/>
        <v>0.216</v>
      </c>
      <c r="J38" s="1">
        <f t="shared" si="1"/>
        <v>3.0960000000000001</v>
      </c>
    </row>
    <row r="39" spans="1:11" x14ac:dyDescent="0.25">
      <c r="A39">
        <v>38</v>
      </c>
      <c r="B39" s="4" t="s">
        <v>64</v>
      </c>
      <c r="C39" t="s">
        <v>16</v>
      </c>
      <c r="D39" t="s">
        <v>40</v>
      </c>
      <c r="E39">
        <v>1008.4</v>
      </c>
      <c r="F39" s="3">
        <v>42462</v>
      </c>
      <c r="G39">
        <v>1</v>
      </c>
      <c r="H39" s="1">
        <v>2.44</v>
      </c>
      <c r="I39" s="1">
        <f>H39*0.075*G39</f>
        <v>0.183</v>
      </c>
      <c r="J39" s="1">
        <f t="shared" si="1"/>
        <v>2.6229999999999998</v>
      </c>
    </row>
    <row r="40" spans="1:11" x14ac:dyDescent="0.25">
      <c r="A40">
        <v>39</v>
      </c>
      <c r="B40" s="4" t="s">
        <v>64</v>
      </c>
      <c r="C40" t="s">
        <v>16</v>
      </c>
      <c r="D40" t="s">
        <v>40</v>
      </c>
      <c r="E40">
        <v>1008.4</v>
      </c>
      <c r="F40" s="3">
        <v>42462</v>
      </c>
      <c r="G40">
        <v>2</v>
      </c>
      <c r="H40" s="1">
        <v>2.67</v>
      </c>
      <c r="I40" s="1">
        <v>0.41</v>
      </c>
      <c r="J40" s="1">
        <f t="shared" si="1"/>
        <v>5.75</v>
      </c>
      <c r="K40" s="1"/>
    </row>
    <row r="41" spans="1:11" x14ac:dyDescent="0.25">
      <c r="A41">
        <v>40</v>
      </c>
      <c r="B41" s="4" t="s">
        <v>65</v>
      </c>
      <c r="C41" t="s">
        <v>16</v>
      </c>
      <c r="D41" t="s">
        <v>20</v>
      </c>
      <c r="E41">
        <v>1008.5</v>
      </c>
      <c r="F41" s="3">
        <v>42461</v>
      </c>
      <c r="G41">
        <v>1</v>
      </c>
      <c r="H41" s="1">
        <v>42.64</v>
      </c>
      <c r="I41" s="1">
        <v>1.41</v>
      </c>
      <c r="J41" s="1">
        <f t="shared" ref="J41:J45" si="4">G41*H41+I41</f>
        <v>44.05</v>
      </c>
    </row>
    <row r="42" spans="1:11" x14ac:dyDescent="0.25">
      <c r="A42">
        <v>41</v>
      </c>
      <c r="B42" s="4" t="s">
        <v>66</v>
      </c>
      <c r="C42" t="s">
        <v>16</v>
      </c>
      <c r="D42" t="s">
        <v>20</v>
      </c>
      <c r="E42">
        <v>1008.5</v>
      </c>
      <c r="F42" s="3">
        <v>42461</v>
      </c>
      <c r="G42">
        <v>1</v>
      </c>
      <c r="H42" s="1">
        <v>8.4700000000000006</v>
      </c>
      <c r="I42" s="1">
        <v>2.41</v>
      </c>
      <c r="J42" s="1">
        <f t="shared" si="4"/>
        <v>10.88</v>
      </c>
    </row>
    <row r="43" spans="1:11" x14ac:dyDescent="0.25">
      <c r="A43">
        <v>42</v>
      </c>
      <c r="B43" s="4" t="s">
        <v>66</v>
      </c>
      <c r="C43" t="s">
        <v>16</v>
      </c>
      <c r="D43" t="s">
        <v>20</v>
      </c>
      <c r="E43">
        <v>1008.5</v>
      </c>
      <c r="F43" s="3">
        <v>42461</v>
      </c>
      <c r="G43">
        <v>1</v>
      </c>
      <c r="H43" s="1">
        <v>8.4700000000000006</v>
      </c>
      <c r="I43" s="1">
        <v>3.41</v>
      </c>
      <c r="J43" s="1">
        <f t="shared" si="4"/>
        <v>11.88</v>
      </c>
    </row>
    <row r="44" spans="1:11" x14ac:dyDescent="0.25">
      <c r="A44">
        <v>43</v>
      </c>
      <c r="B44" s="4" t="s">
        <v>67</v>
      </c>
      <c r="C44" t="s">
        <v>16</v>
      </c>
      <c r="D44" t="s">
        <v>20</v>
      </c>
      <c r="E44">
        <v>1008.5</v>
      </c>
      <c r="F44" s="3">
        <v>42461</v>
      </c>
      <c r="G44">
        <v>1</v>
      </c>
      <c r="H44" s="1">
        <v>14.94</v>
      </c>
      <c r="I44" s="1">
        <v>4.41</v>
      </c>
      <c r="J44" s="1">
        <f t="shared" si="4"/>
        <v>19.350000000000001</v>
      </c>
    </row>
    <row r="45" spans="1:11" x14ac:dyDescent="0.25">
      <c r="A45">
        <v>44</v>
      </c>
      <c r="B45" s="4" t="s">
        <v>68</v>
      </c>
      <c r="C45" t="s">
        <v>16</v>
      </c>
      <c r="D45" t="s">
        <v>20</v>
      </c>
      <c r="E45">
        <v>1008.5</v>
      </c>
      <c r="F45" s="3">
        <v>42461</v>
      </c>
      <c r="G45">
        <v>1</v>
      </c>
      <c r="H45" s="1">
        <v>41.58</v>
      </c>
      <c r="I45" s="1">
        <v>5.41</v>
      </c>
      <c r="J45" s="1">
        <f t="shared" si="4"/>
        <v>46.989999999999995</v>
      </c>
    </row>
    <row r="46" spans="1:11" x14ac:dyDescent="0.25">
      <c r="A46">
        <v>45</v>
      </c>
      <c r="B46" t="s">
        <v>55</v>
      </c>
      <c r="C46" t="s">
        <v>16</v>
      </c>
      <c r="D46" t="s">
        <v>56</v>
      </c>
      <c r="E46">
        <v>1009</v>
      </c>
      <c r="F46" s="3">
        <v>42425</v>
      </c>
      <c r="G46">
        <v>16</v>
      </c>
      <c r="H46" s="1">
        <v>68</v>
      </c>
      <c r="I46" s="1">
        <v>179</v>
      </c>
      <c r="J46" s="1">
        <f>G46*H46+I46</f>
        <v>1267</v>
      </c>
    </row>
    <row r="47" spans="1:11" x14ac:dyDescent="0.25">
      <c r="J47" s="1">
        <f>SUM(J2:J46)</f>
        <v>4133.6287499999999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studentpro</cp:lastModifiedBy>
  <dcterms:created xsi:type="dcterms:W3CDTF">2016-04-08T13:58:38Z</dcterms:created>
  <dcterms:modified xsi:type="dcterms:W3CDTF">2016-05-01T15:07:59Z</dcterms:modified>
</cp:coreProperties>
</file>